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bbwinserv\work\מרכז לוגיסטי\מחסני העיריה\שונות\הצטיידות חינוך\תשפז\"/>
    </mc:Choice>
  </mc:AlternateContent>
  <xr:revisionPtr revIDLastSave="0" documentId="13_ncr:1_{26375680-AD80-47F0-A2BB-9DA895FB6435}" xr6:coauthVersionLast="47" xr6:coauthVersionMax="47" xr10:uidLastSave="{00000000-0000-0000-0000-000000000000}"/>
  <workbookProtection workbookAlgorithmName="SHA-512" workbookHashValue="7toEZUW+s+Lo9kIsd2XrfHNSgA/2fwGN1TOVcx+QJ8MERxRSpI12XHoEbl7nRUuexcTSAHsI4hILi8ooWguyyw==" workbookSaltValue="weiv+FddgT7IhcJPsNIPpg==" workbookSpinCount="100000" lockStructure="1"/>
  <bookViews>
    <workbookView xWindow="-120" yWindow="-120" windowWidth="29040" windowHeight="15720" xr2:uid="{00000000-000D-0000-FFFF-FFFF00000000}"/>
  </bookViews>
  <sheets>
    <sheet name="ישיבות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1" i="1" l="1"/>
  <c r="E54" i="1"/>
  <c r="E76" i="1"/>
  <c r="E75" i="1"/>
  <c r="E74" i="1"/>
  <c r="E73" i="1"/>
  <c r="F19" i="1"/>
  <c r="F20" i="1"/>
  <c r="F21" i="1"/>
  <c r="F18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E60" i="1" l="1"/>
  <c r="E59" i="1"/>
  <c r="E58" i="1"/>
  <c r="E57" i="1"/>
  <c r="E56" i="1"/>
  <c r="E55" i="1"/>
  <c r="E53" i="1"/>
  <c r="E52" i="1"/>
  <c r="E51" i="1"/>
  <c r="F43" i="1" l="1"/>
  <c r="F44" i="1"/>
  <c r="F45" i="1"/>
  <c r="E42" i="1"/>
  <c r="F42" i="1" s="1"/>
  <c r="E84" i="1"/>
  <c r="E91" i="1"/>
  <c r="E90" i="1"/>
  <c r="D92" i="1" s="1"/>
  <c r="E17" i="1"/>
  <c r="E16" i="1"/>
  <c r="E15" i="1"/>
  <c r="E14" i="1"/>
  <c r="E83" i="1" l="1"/>
  <c r="E82" i="1"/>
  <c r="D85" i="1" s="1"/>
  <c r="E72" i="1"/>
  <c r="E71" i="1"/>
  <c r="E70" i="1"/>
  <c r="E69" i="1"/>
  <c r="E68" i="1"/>
  <c r="E67" i="1"/>
  <c r="E66" i="1"/>
  <c r="E65" i="1"/>
  <c r="D77" i="1" s="1"/>
  <c r="F17" i="1"/>
  <c r="F16" i="1"/>
  <c r="F15" i="1"/>
  <c r="F14" i="1"/>
  <c r="E46" i="1" s="1"/>
  <c r="D10" i="1" l="1"/>
</calcChain>
</file>

<file path=xl/sharedStrings.xml><?xml version="1.0" encoding="utf-8"?>
<sst xmlns="http://schemas.openxmlformats.org/spreadsheetml/2006/main" count="102" uniqueCount="85">
  <si>
    <t>לשכת ראש העיר</t>
  </si>
  <si>
    <t>שם המוסד</t>
  </si>
  <si>
    <t>סמל מוסד</t>
  </si>
  <si>
    <t>ריהוט :</t>
  </si>
  <si>
    <t>מקט רכש</t>
  </si>
  <si>
    <t>שם פריט</t>
  </si>
  <si>
    <t>אורך</t>
  </si>
  <si>
    <t>כמות</t>
  </si>
  <si>
    <t>מחיר כולל מעמ</t>
  </si>
  <si>
    <t>סה"כ</t>
  </si>
  <si>
    <t>כסא תלמיד פלסטיק מוצק
גובה 46</t>
  </si>
  <si>
    <t xml:space="preserve">ארון פלדה 2 דלתות </t>
  </si>
  <si>
    <t>ארון פלדה דלת אחת</t>
  </si>
  <si>
    <t>סטנדר רגיל + מסגרת קרניז</t>
  </si>
  <si>
    <t xml:space="preserve">ספסל עץ קבוע </t>
  </si>
  <si>
    <t>2 מקומות</t>
  </si>
  <si>
    <t>3 מקומות</t>
  </si>
  <si>
    <t>4 מקומות</t>
  </si>
  <si>
    <t>5 מקומות</t>
  </si>
  <si>
    <t xml:space="preserve">ספסל מושב מתרומם </t>
  </si>
  <si>
    <t>2 מושבים</t>
  </si>
  <si>
    <t>3 מושבים</t>
  </si>
  <si>
    <t>4 מושבים</t>
  </si>
  <si>
    <t>5 מושבים</t>
  </si>
  <si>
    <t>6 מושבים</t>
  </si>
  <si>
    <t>שולחן חדר אוכל לישיבות 
רוחב- 70/80 ס"מ</t>
  </si>
  <si>
    <t>1.2 מ'</t>
  </si>
  <si>
    <t>1.4 מ'</t>
  </si>
  <si>
    <t>1.6 מ'</t>
  </si>
  <si>
    <t>1.8 מ'</t>
  </si>
  <si>
    <t>2 מ'</t>
  </si>
  <si>
    <t>2.4 מ'</t>
  </si>
  <si>
    <t>שולחן חדר מורים 
מידות 120*60 ס"מ</t>
  </si>
  <si>
    <t>שולחן לחדר לימוד בישיבות 
רוחב- 30/40 ס"מ</t>
  </si>
  <si>
    <t>1.05 מ'</t>
  </si>
  <si>
    <t>2.05 מ'</t>
  </si>
  <si>
    <t>2.55 מ'</t>
  </si>
  <si>
    <t>מזגנים:</t>
  </si>
  <si>
    <t>מחיר כולל מע"מ</t>
  </si>
  <si>
    <t xml:space="preserve">פרוק מזגן ישן </t>
  </si>
  <si>
    <t>מתקני מים:</t>
  </si>
  <si>
    <t>מק"ט רכש</t>
  </si>
  <si>
    <t>תאור פריט</t>
  </si>
  <si>
    <t>מתקן מים שולחני</t>
  </si>
  <si>
    <t>קולר מים 2 ברזים</t>
  </si>
  <si>
    <t>וילונות:</t>
  </si>
  <si>
    <t>כמות מ' רץ</t>
  </si>
  <si>
    <t>מחיר מ' רץ כולל מע"מ</t>
  </si>
  <si>
    <t>האם מצורף טופס בקשה נוסף לציוד שלא קיים בטבלה?</t>
  </si>
  <si>
    <t>וילון בד בתפירת קפלים מושלם  140 ס"מ גובה (חסין אש)</t>
  </si>
  <si>
    <t>מחיר עבור תוספת כל 10 ס"מ אורך לוילון בד קפלים</t>
  </si>
  <si>
    <r>
      <t xml:space="preserve">מזגן 1 כ"ס </t>
    </r>
    <r>
      <rPr>
        <sz val="8"/>
        <color theme="1"/>
        <rFont val="David"/>
        <family val="2"/>
      </rPr>
      <t xml:space="preserve">BTU 9,000  </t>
    </r>
    <r>
      <rPr>
        <sz val="10"/>
        <color theme="1"/>
        <rFont val="David"/>
        <family val="2"/>
      </rPr>
      <t xml:space="preserve"> 
כולל התקנה (עד 10 מטר צנרת ללא עלות)</t>
    </r>
  </si>
  <si>
    <r>
      <t xml:space="preserve">מזגן 1 ורבע כ"ס  </t>
    </r>
    <r>
      <rPr>
        <sz val="9"/>
        <color theme="1"/>
        <rFont val="David"/>
        <family val="2"/>
      </rPr>
      <t xml:space="preserve">BTU12,000 </t>
    </r>
    <r>
      <rPr>
        <sz val="10"/>
        <color theme="1"/>
        <rFont val="David"/>
        <family val="2"/>
      </rPr>
      <t xml:space="preserve"> 
כולל התקנה ( עד 10 מטר צנרת ללא עלות)</t>
    </r>
  </si>
  <si>
    <r>
      <t xml:space="preserve">מזגן 1.5 כ"ס </t>
    </r>
    <r>
      <rPr>
        <sz val="8"/>
        <color theme="1"/>
        <rFont val="David"/>
        <family val="2"/>
      </rPr>
      <t xml:space="preserve">BTU15,000 </t>
    </r>
    <r>
      <rPr>
        <sz val="11"/>
        <color theme="1"/>
        <rFont val="David"/>
        <family val="2"/>
      </rPr>
      <t xml:space="preserve">
</t>
    </r>
    <r>
      <rPr>
        <sz val="10"/>
        <color theme="1"/>
        <rFont val="David"/>
        <family val="2"/>
      </rPr>
      <t>כולל התקנה ( עד 10 מטר צנרת ללא עלות)</t>
    </r>
  </si>
  <si>
    <r>
      <t xml:space="preserve">מזגן 2 כ"ס   </t>
    </r>
    <r>
      <rPr>
        <sz val="8"/>
        <color theme="1"/>
        <rFont val="David"/>
        <family val="2"/>
      </rPr>
      <t xml:space="preserve">18,000BTU </t>
    </r>
    <r>
      <rPr>
        <sz val="10"/>
        <color theme="1"/>
        <rFont val="David"/>
        <family val="2"/>
      </rPr>
      <t xml:space="preserve"> </t>
    </r>
    <r>
      <rPr>
        <sz val="11"/>
        <color theme="1"/>
        <rFont val="David"/>
        <family val="2"/>
      </rPr>
      <t xml:space="preserve">
</t>
    </r>
    <r>
      <rPr>
        <sz val="10"/>
        <color theme="1"/>
        <rFont val="David"/>
        <family val="2"/>
      </rPr>
      <t>כולל התקנה ( עד 10 מטר צנרת ללא עלות)</t>
    </r>
  </si>
  <si>
    <r>
      <t>מזגן 2.5 כ"ס</t>
    </r>
    <r>
      <rPr>
        <sz val="8"/>
        <color theme="1"/>
        <rFont val="David"/>
        <family val="2"/>
      </rPr>
      <t xml:space="preserve"> 23,000 BTU</t>
    </r>
    <r>
      <rPr>
        <sz val="11"/>
        <color theme="1"/>
        <rFont val="David"/>
        <family val="2"/>
      </rPr>
      <t xml:space="preserve">
</t>
    </r>
    <r>
      <rPr>
        <sz val="10"/>
        <color theme="1"/>
        <rFont val="David"/>
        <family val="2"/>
      </rPr>
      <t>כולל התקנה ( עד 10 מטר צנרת ללא עלות)</t>
    </r>
  </si>
  <si>
    <r>
      <t xml:space="preserve">מזגן 3 כ"ס </t>
    </r>
    <r>
      <rPr>
        <sz val="8"/>
        <color theme="1"/>
        <rFont val="David"/>
        <family val="2"/>
      </rPr>
      <t xml:space="preserve">28,000 BTU </t>
    </r>
    <r>
      <rPr>
        <sz val="11"/>
        <color theme="1"/>
        <rFont val="David"/>
        <family val="2"/>
      </rPr>
      <t xml:space="preserve">
</t>
    </r>
    <r>
      <rPr>
        <sz val="10"/>
        <color theme="1"/>
        <rFont val="David"/>
        <family val="2"/>
      </rPr>
      <t>כולל התקנה ( עד 10 מטר צנרת ללא עלות)</t>
    </r>
  </si>
  <si>
    <r>
      <t xml:space="preserve">מזגן 3.6 כ"ס </t>
    </r>
    <r>
      <rPr>
        <sz val="8"/>
        <color theme="1"/>
        <rFont val="David"/>
        <family val="2"/>
      </rPr>
      <t xml:space="preserve">33,000 BTU </t>
    </r>
    <r>
      <rPr>
        <sz val="11"/>
        <color theme="1"/>
        <rFont val="David"/>
        <family val="2"/>
      </rPr>
      <t xml:space="preserve">
</t>
    </r>
    <r>
      <rPr>
        <sz val="10"/>
        <color theme="1"/>
        <rFont val="David"/>
        <family val="2"/>
      </rPr>
      <t>כולל התקנה ( עד 10 מטר צנרת ללא עלות)</t>
    </r>
  </si>
  <si>
    <t>כסא מורה בסיס מתכת גב ומושב פלסטיק</t>
  </si>
  <si>
    <r>
      <t xml:space="preserve">תא </t>
    </r>
    <r>
      <rPr>
        <u/>
        <sz val="11"/>
        <color theme="1"/>
        <rFont val="David"/>
        <family val="2"/>
      </rPr>
      <t>סגור</t>
    </r>
    <r>
      <rPr>
        <sz val="11"/>
        <color theme="1"/>
        <rFont val="David"/>
        <family val="2"/>
      </rPr>
      <t xml:space="preserve"> עשוי מתכת + נעילה 40*40*40 ס"מ</t>
    </r>
    <r>
      <rPr>
        <sz val="10"/>
        <color theme="1"/>
        <rFont val="David"/>
        <family val="2"/>
      </rPr>
      <t xml:space="preserve"> 
(נא לציין כמות תאים לארון כוורת)</t>
    </r>
  </si>
  <si>
    <r>
      <t xml:space="preserve">תא </t>
    </r>
    <r>
      <rPr>
        <u/>
        <sz val="11"/>
        <color theme="1"/>
        <rFont val="David"/>
        <family val="2"/>
      </rPr>
      <t>סגור</t>
    </r>
    <r>
      <rPr>
        <sz val="11"/>
        <color theme="1"/>
        <rFont val="David"/>
        <family val="2"/>
      </rPr>
      <t xml:space="preserve"> עץ + נעילה 40*40*40
</t>
    </r>
    <r>
      <rPr>
        <sz val="10"/>
        <color theme="1"/>
        <rFont val="David"/>
        <family val="2"/>
      </rPr>
      <t>(נא לציין כמות תאים לארון כוורת)</t>
    </r>
  </si>
  <si>
    <r>
      <t>תא</t>
    </r>
    <r>
      <rPr>
        <u/>
        <sz val="11"/>
        <color theme="1"/>
        <rFont val="David"/>
        <family val="2"/>
      </rPr>
      <t xml:space="preserve"> פתוח</t>
    </r>
    <r>
      <rPr>
        <sz val="11"/>
        <color theme="1"/>
        <rFont val="David"/>
        <family val="2"/>
      </rPr>
      <t xml:space="preserve"> עץ מידות 40*40*40
</t>
    </r>
    <r>
      <rPr>
        <sz val="10"/>
        <color theme="1"/>
        <rFont val="David"/>
        <family val="2"/>
      </rPr>
      <t>(נא לציין כמות תאים לארון כוורת)</t>
    </r>
  </si>
  <si>
    <r>
      <t xml:space="preserve">תא </t>
    </r>
    <r>
      <rPr>
        <u/>
        <sz val="11"/>
        <color theme="1"/>
        <rFont val="David"/>
        <family val="2"/>
      </rPr>
      <t>פתוח</t>
    </r>
    <r>
      <rPr>
        <sz val="11"/>
        <color theme="1"/>
        <rFont val="David"/>
        <family val="2"/>
      </rPr>
      <t xml:space="preserve"> עשוי מתכת מידות 40*40*40 
</t>
    </r>
    <r>
      <rPr>
        <sz val="10"/>
        <color theme="1"/>
        <rFont val="David"/>
        <family val="2"/>
      </rPr>
      <t>(נא לציין כמות תאים לארון כוורת)</t>
    </r>
  </si>
  <si>
    <t>ריהוט משרדי:</t>
  </si>
  <si>
    <t>כסא מנהל דגם מרלו</t>
  </si>
  <si>
    <t>כסא מזכירה דגם ורטיגו</t>
  </si>
  <si>
    <r>
      <t xml:space="preserve">שידות גלגלים 50*50 בגובה עד 60 ס"מ </t>
    </r>
    <r>
      <rPr>
        <b/>
        <sz val="12"/>
        <color theme="1"/>
        <rFont val="David"/>
        <family val="2"/>
      </rPr>
      <t>4 מגירות</t>
    </r>
  </si>
  <si>
    <t>ארון 80*40*220- מדפים ללא דלתות (עד 6 מדפים)</t>
  </si>
  <si>
    <t>ארון 80*40*220- מדפים עם דלתות לכל גובה הארון (עד 6 מדפים)</t>
  </si>
  <si>
    <t>ארון 80*40*220- מדפים עם דלתות רק 80 ס"מ תחתונות ובחלק העליון מדפים (עד 6 מדפים)</t>
  </si>
  <si>
    <t>ארון מתחת לחלון עם דלתות גובה 90 ס"מ עומק 40-50 לחשב מחיר לפי מטר אורך</t>
  </si>
  <si>
    <t>שולחן ארגונומי טווח מידות רוחב 60-70 אורך עד 190 כולל שלוחה</t>
  </si>
  <si>
    <t>סה"כ עלות כוללת</t>
  </si>
  <si>
    <t>טופס מילוי הצטיידות ישיבות- תשפ"ז</t>
  </si>
  <si>
    <t>מינהל חינוך - אגף רכש, אסטרטגיה והתקשרויות</t>
  </si>
  <si>
    <t>1.60 מ'</t>
  </si>
  <si>
    <r>
      <t xml:space="preserve">כסא פלסטיק קלאב ללא ידיות חברת כתר </t>
    </r>
    <r>
      <rPr>
        <sz val="9"/>
        <color theme="1"/>
        <rFont val="David"/>
        <family val="2"/>
      </rPr>
      <t>(מינימום 10 יחידות)</t>
    </r>
  </si>
  <si>
    <r>
      <t xml:space="preserve">כסא כתר פלסטיק דגם שירי ללא ידיות  </t>
    </r>
    <r>
      <rPr>
        <sz val="9"/>
        <color theme="1"/>
        <rFont val="David"/>
        <family val="2"/>
      </rPr>
      <t>(מינימום 10 יחידות)</t>
    </r>
  </si>
  <si>
    <r>
      <t>מנוף</t>
    </r>
    <r>
      <rPr>
        <sz val="10"/>
        <rFont val="David"/>
        <family val="2"/>
      </rPr>
      <t xml:space="preserve"> (מעל 2 קומות או חוסר נגישות)</t>
    </r>
  </si>
  <si>
    <t>צנרת מזגן נחושת מבודדת + כבל חשמל</t>
  </si>
  <si>
    <r>
      <t xml:space="preserve">פרט הגא למזגן </t>
    </r>
    <r>
      <rPr>
        <sz val="9"/>
        <rFont val="David"/>
        <family val="2"/>
      </rPr>
      <t>(כולל קדוח יהלום)</t>
    </r>
  </si>
  <si>
    <t>משאבת מים למזגן  כולל הרכבה</t>
  </si>
  <si>
    <t>דלפק משקור מפוצל 3 ברזים</t>
  </si>
  <si>
    <t>כסא אורח דגם פרלמנט ( עם ידיות)</t>
  </si>
  <si>
    <t>כסא אורח / לחדר מורות פלסטיק דגם קליק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</si>
</sst>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₪&quot;\ * #,##0.00_ ;_ &quot;₪&quot;\ * \-#,##0.00_ ;_ &quot;₪&quot;\ * &quot;-&quot;??_ ;_ @_ "/>
    <numFmt numFmtId="164" formatCode="_ &quot;₪&quot;\ * #,##0_ ;_ &quot;₪&quot;\ * \-#,##0_ ;_ &quot;₪&quot;\ * &quot;-&quot;??_ ;_ @_ 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1"/>
      <name val="David"/>
      <family val="2"/>
    </font>
    <font>
      <b/>
      <sz val="18"/>
      <color theme="1"/>
      <name val="David"/>
      <family val="2"/>
    </font>
    <font>
      <b/>
      <sz val="16"/>
      <color theme="1"/>
      <name val="David"/>
      <family val="2"/>
    </font>
    <font>
      <sz val="14"/>
      <color theme="1"/>
      <name val="David"/>
      <family val="2"/>
    </font>
    <font>
      <b/>
      <sz val="12"/>
      <color theme="1"/>
      <name val="David"/>
      <family val="2"/>
    </font>
    <font>
      <b/>
      <u/>
      <sz val="20"/>
      <color theme="1"/>
      <name val="David"/>
      <family val="2"/>
    </font>
    <font>
      <sz val="11"/>
      <color theme="1"/>
      <name val="David"/>
      <family val="2"/>
    </font>
    <font>
      <sz val="12"/>
      <color theme="1"/>
      <name val="David"/>
      <family val="2"/>
    </font>
    <font>
      <b/>
      <u/>
      <sz val="12"/>
      <color theme="1"/>
      <name val="David"/>
      <family val="2"/>
    </font>
    <font>
      <sz val="16"/>
      <color theme="1"/>
      <name val="David"/>
      <family val="2"/>
    </font>
    <font>
      <b/>
      <u/>
      <sz val="16"/>
      <color theme="1"/>
      <name val="David"/>
      <family val="2"/>
    </font>
    <font>
      <sz val="11"/>
      <color theme="1"/>
      <name val="Arial"/>
      <family val="2"/>
      <scheme val="minor"/>
    </font>
    <font>
      <b/>
      <sz val="11"/>
      <color theme="1"/>
      <name val="David"/>
      <family val="2"/>
    </font>
    <font>
      <sz val="8"/>
      <color theme="1"/>
      <name val="David"/>
      <family val="2"/>
    </font>
    <font>
      <sz val="11"/>
      <name val="David"/>
      <family val="2"/>
    </font>
    <font>
      <b/>
      <sz val="11"/>
      <name val="David"/>
      <family val="2"/>
    </font>
    <font>
      <sz val="11"/>
      <color rgb="FF000000"/>
      <name val="David"/>
      <family val="2"/>
    </font>
    <font>
      <sz val="12"/>
      <color theme="1"/>
      <name val="Arial"/>
      <family val="2"/>
      <charset val="177"/>
      <scheme val="minor"/>
    </font>
    <font>
      <sz val="10"/>
      <color theme="1"/>
      <name val="David"/>
      <family val="2"/>
    </font>
    <font>
      <sz val="9"/>
      <color theme="1"/>
      <name val="David"/>
      <family val="2"/>
    </font>
    <font>
      <u/>
      <sz val="11"/>
      <color theme="1"/>
      <name val="David"/>
      <family val="2"/>
    </font>
    <font>
      <sz val="10"/>
      <name val="David"/>
      <family val="2"/>
    </font>
    <font>
      <sz val="9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</cellStyleXfs>
  <cellXfs count="151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8" fillId="0" borderId="0" xfId="0" applyFont="1"/>
    <xf numFmtId="0" fontId="11" fillId="0" borderId="0" xfId="0" applyFont="1"/>
    <xf numFmtId="0" fontId="9" fillId="0" borderId="0" xfId="0" applyFont="1"/>
    <xf numFmtId="0" fontId="12" fillId="0" borderId="0" xfId="0" applyFont="1" applyAlignment="1">
      <alignment horizontal="right"/>
    </xf>
    <xf numFmtId="0" fontId="6" fillId="4" borderId="2" xfId="2" applyFont="1" applyFill="1" applyBorder="1" applyAlignment="1">
      <alignment horizontal="center" vertical="center" wrapText="1" readingOrder="2"/>
    </xf>
    <xf numFmtId="0" fontId="6" fillId="4" borderId="3" xfId="2" applyFont="1" applyFill="1" applyBorder="1" applyAlignment="1">
      <alignment horizontal="center" vertical="center" readingOrder="2"/>
    </xf>
    <xf numFmtId="0" fontId="6" fillId="4" borderId="4" xfId="2" applyFont="1" applyFill="1" applyBorder="1" applyAlignment="1">
      <alignment horizontal="center" vertical="center" readingOrder="2"/>
    </xf>
    <xf numFmtId="0" fontId="9" fillId="0" borderId="5" xfId="0" applyFont="1" applyBorder="1" applyAlignment="1">
      <alignment vertical="center"/>
    </xf>
    <xf numFmtId="0" fontId="8" fillId="2" borderId="6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right" vertical="center" wrapText="1"/>
    </xf>
    <xf numFmtId="164" fontId="14" fillId="2" borderId="9" xfId="0" applyNumberFormat="1" applyFont="1" applyFill="1" applyBorder="1"/>
    <xf numFmtId="0" fontId="9" fillId="0" borderId="5" xfId="0" applyFont="1" applyBorder="1" applyAlignment="1">
      <alignment horizontal="left" vertical="center" wrapText="1"/>
    </xf>
    <xf numFmtId="0" fontId="8" fillId="0" borderId="5" xfId="2" applyFont="1" applyBorder="1"/>
    <xf numFmtId="0" fontId="8" fillId="2" borderId="8" xfId="2" applyFont="1" applyFill="1" applyBorder="1"/>
    <xf numFmtId="0" fontId="8" fillId="2" borderId="8" xfId="2" applyFont="1" applyFill="1" applyBorder="1" applyAlignment="1">
      <alignment horizontal="right" vertical="center" wrapText="1"/>
    </xf>
    <xf numFmtId="0" fontId="8" fillId="2" borderId="8" xfId="2" applyFont="1" applyFill="1" applyBorder="1" applyAlignment="1">
      <alignment wrapText="1"/>
    </xf>
    <xf numFmtId="0" fontId="6" fillId="4" borderId="13" xfId="2" applyFont="1" applyFill="1" applyBorder="1" applyAlignment="1">
      <alignment horizontal="center" vertical="center" readingOrder="2"/>
    </xf>
    <xf numFmtId="0" fontId="6" fillId="4" borderId="14" xfId="2" applyFont="1" applyFill="1" applyBorder="1" applyAlignment="1">
      <alignment horizontal="center" vertical="center" readingOrder="2"/>
    </xf>
    <xf numFmtId="164" fontId="14" fillId="2" borderId="15" xfId="0" applyNumberFormat="1" applyFont="1" applyFill="1" applyBorder="1"/>
    <xf numFmtId="164" fontId="14" fillId="2" borderId="1" xfId="0" applyNumberFormat="1" applyFont="1" applyFill="1" applyBorder="1"/>
    <xf numFmtId="164" fontId="14" fillId="2" borderId="16" xfId="0" applyNumberFormat="1" applyFont="1" applyFill="1" applyBorder="1"/>
    <xf numFmtId="0" fontId="6" fillId="4" borderId="13" xfId="0" applyFont="1" applyFill="1" applyBorder="1" applyAlignment="1">
      <alignment horizontal="right" vertical="center"/>
    </xf>
    <xf numFmtId="0" fontId="6" fillId="4" borderId="13" xfId="0" applyFont="1" applyFill="1" applyBorder="1" applyAlignment="1">
      <alignment vertical="center" wrapText="1" readingOrder="1"/>
    </xf>
    <xf numFmtId="0" fontId="6" fillId="4" borderId="14" xfId="0" applyFont="1" applyFill="1" applyBorder="1" applyAlignment="1">
      <alignment vertical="center"/>
    </xf>
    <xf numFmtId="0" fontId="6" fillId="4" borderId="3" xfId="2" applyFont="1" applyFill="1" applyBorder="1" applyAlignment="1">
      <alignment horizontal="center" vertical="center" wrapText="1" readingOrder="2"/>
    </xf>
    <xf numFmtId="0" fontId="6" fillId="4" borderId="4" xfId="2" applyFont="1" applyFill="1" applyBorder="1" applyAlignment="1">
      <alignment horizontal="center" vertical="center" wrapText="1" readingOrder="2"/>
    </xf>
    <xf numFmtId="44" fontId="18" fillId="2" borderId="19" xfId="1" applyFont="1" applyFill="1" applyBorder="1" applyAlignment="1">
      <alignment horizontal="center" vertical="center" wrapText="1" readingOrder="1"/>
    </xf>
    <xf numFmtId="0" fontId="19" fillId="0" borderId="0" xfId="0" applyFont="1"/>
    <xf numFmtId="0" fontId="9" fillId="0" borderId="25" xfId="0" applyFont="1" applyBorder="1" applyAlignment="1">
      <alignment vertical="center"/>
    </xf>
    <xf numFmtId="44" fontId="18" fillId="2" borderId="7" xfId="1" applyFont="1" applyFill="1" applyBorder="1" applyAlignment="1">
      <alignment horizontal="center" vertical="center" wrapText="1" readingOrder="1"/>
    </xf>
    <xf numFmtId="0" fontId="9" fillId="0" borderId="10" xfId="0" applyFont="1" applyBorder="1" applyAlignment="1">
      <alignment vertical="center"/>
    </xf>
    <xf numFmtId="164" fontId="14" fillId="2" borderId="11" xfId="1" applyNumberFormat="1" applyFont="1" applyFill="1" applyBorder="1" applyAlignment="1">
      <alignment horizontal="center" vertical="center"/>
    </xf>
    <xf numFmtId="164" fontId="6" fillId="2" borderId="12" xfId="1" applyNumberFormat="1" applyFont="1" applyFill="1" applyBorder="1" applyAlignment="1">
      <alignment horizontal="center" vertical="center" wrapText="1" readingOrder="1"/>
    </xf>
    <xf numFmtId="0" fontId="9" fillId="2" borderId="26" xfId="0" applyFont="1" applyFill="1" applyBorder="1" applyAlignment="1">
      <alignment vertical="center"/>
    </xf>
    <xf numFmtId="164" fontId="6" fillId="2" borderId="9" xfId="1" applyNumberFormat="1" applyFont="1" applyFill="1" applyBorder="1" applyAlignment="1">
      <alignment horizontal="center" vertical="center" wrapText="1" readingOrder="1"/>
    </xf>
    <xf numFmtId="164" fontId="14" fillId="2" borderId="8" xfId="1" applyNumberFormat="1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right" vertical="center"/>
    </xf>
    <xf numFmtId="164" fontId="6" fillId="2" borderId="7" xfId="1" applyNumberFormat="1" applyFont="1" applyFill="1" applyBorder="1" applyAlignment="1">
      <alignment horizontal="center" vertical="center" wrapText="1" readingOrder="1"/>
    </xf>
    <xf numFmtId="0" fontId="6" fillId="4" borderId="28" xfId="2" applyFont="1" applyFill="1" applyBorder="1" applyAlignment="1">
      <alignment horizontal="center" vertical="center" wrapText="1" readingOrder="2"/>
    </xf>
    <xf numFmtId="0" fontId="6" fillId="4" borderId="13" xfId="2" applyFont="1" applyFill="1" applyBorder="1" applyAlignment="1">
      <alignment horizontal="center" vertical="center" wrapText="1" readingOrder="2"/>
    </xf>
    <xf numFmtId="0" fontId="6" fillId="4" borderId="14" xfId="2" applyFont="1" applyFill="1" applyBorder="1" applyAlignment="1">
      <alignment horizontal="center" vertical="center" wrapText="1" readingOrder="2"/>
    </xf>
    <xf numFmtId="0" fontId="9" fillId="2" borderId="25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164" fontId="14" fillId="2" borderId="22" xfId="0" applyNumberFormat="1" applyFont="1" applyFill="1" applyBorder="1"/>
    <xf numFmtId="164" fontId="14" fillId="2" borderId="38" xfId="0" applyNumberFormat="1" applyFont="1" applyFill="1" applyBorder="1"/>
    <xf numFmtId="0" fontId="6" fillId="4" borderId="29" xfId="2" applyFont="1" applyFill="1" applyBorder="1" applyAlignment="1">
      <alignment horizontal="center" vertical="center" readingOrder="2"/>
    </xf>
    <xf numFmtId="0" fontId="8" fillId="2" borderId="35" xfId="0" applyFont="1" applyFill="1" applyBorder="1" applyAlignment="1">
      <alignment horizontal="right" vertical="center" wrapText="1"/>
    </xf>
    <xf numFmtId="0" fontId="8" fillId="2" borderId="36" xfId="0" applyFont="1" applyFill="1" applyBorder="1" applyAlignment="1">
      <alignment horizontal="right" vertical="center" wrapText="1"/>
    </xf>
    <xf numFmtId="0" fontId="8" fillId="2" borderId="36" xfId="2" applyFont="1" applyFill="1" applyBorder="1"/>
    <xf numFmtId="0" fontId="8" fillId="2" borderId="36" xfId="2" applyFont="1" applyFill="1" applyBorder="1" applyAlignment="1">
      <alignment horizontal="right" vertical="center" readingOrder="2"/>
    </xf>
    <xf numFmtId="0" fontId="8" fillId="2" borderId="36" xfId="2" applyFont="1" applyFill="1" applyBorder="1" applyAlignment="1">
      <alignment readingOrder="2"/>
    </xf>
    <xf numFmtId="0" fontId="8" fillId="2" borderId="36" xfId="2" quotePrefix="1" applyFont="1" applyFill="1" applyBorder="1" applyAlignment="1">
      <alignment horizontal="right" readingOrder="2"/>
    </xf>
    <xf numFmtId="0" fontId="8" fillId="2" borderId="36" xfId="2" applyFont="1" applyFill="1" applyBorder="1" applyAlignment="1">
      <alignment horizontal="right" wrapText="1" readingOrder="2"/>
    </xf>
    <xf numFmtId="0" fontId="8" fillId="2" borderId="36" xfId="2" applyFont="1" applyFill="1" applyBorder="1" applyAlignment="1">
      <alignment horizontal="right" readingOrder="2"/>
    </xf>
    <xf numFmtId="0" fontId="8" fillId="2" borderId="36" xfId="2" applyFont="1" applyFill="1" applyBorder="1" applyAlignment="1">
      <alignment horizontal="right" vertical="center" wrapText="1"/>
    </xf>
    <xf numFmtId="0" fontId="6" fillId="4" borderId="39" xfId="2" applyFont="1" applyFill="1" applyBorder="1" applyAlignment="1">
      <alignment horizontal="center" vertical="center" readingOrder="2"/>
    </xf>
    <xf numFmtId="164" fontId="8" fillId="2" borderId="40" xfId="1" applyNumberFormat="1" applyFont="1" applyFill="1" applyBorder="1"/>
    <xf numFmtId="164" fontId="8" fillId="2" borderId="41" xfId="1" applyNumberFormat="1" applyFont="1" applyFill="1" applyBorder="1"/>
    <xf numFmtId="164" fontId="8" fillId="2" borderId="41" xfId="1" applyNumberFormat="1" applyFont="1" applyFill="1" applyBorder="1" applyAlignment="1">
      <alignment horizontal="center" vertical="center"/>
    </xf>
    <xf numFmtId="164" fontId="8" fillId="2" borderId="23" xfId="1" applyNumberFormat="1" applyFont="1" applyFill="1" applyBorder="1"/>
    <xf numFmtId="0" fontId="6" fillId="4" borderId="34" xfId="2" applyFont="1" applyFill="1" applyBorder="1" applyAlignment="1">
      <alignment horizontal="center" vertical="center" readingOrder="2"/>
    </xf>
    <xf numFmtId="0" fontId="14" fillId="0" borderId="42" xfId="0" applyFont="1" applyBorder="1"/>
    <xf numFmtId="0" fontId="14" fillId="0" borderId="43" xfId="0" applyFont="1" applyBorder="1"/>
    <xf numFmtId="0" fontId="14" fillId="0" borderId="43" xfId="2" applyFont="1" applyBorder="1"/>
    <xf numFmtId="0" fontId="14" fillId="0" borderId="43" xfId="0" applyFont="1" applyBorder="1" applyAlignment="1">
      <alignment horizontal="right" vertical="center" wrapText="1"/>
    </xf>
    <xf numFmtId="0" fontId="14" fillId="0" borderId="43" xfId="2" applyFont="1" applyBorder="1" applyAlignment="1">
      <alignment horizontal="right" vertical="center" readingOrder="2"/>
    </xf>
    <xf numFmtId="0" fontId="14" fillId="0" borderId="43" xfId="2" applyFont="1" applyBorder="1" applyAlignment="1">
      <alignment readingOrder="2"/>
    </xf>
    <xf numFmtId="0" fontId="14" fillId="0" borderId="43" xfId="2" quotePrefix="1" applyFont="1" applyBorder="1" applyAlignment="1">
      <alignment horizontal="right" readingOrder="2"/>
    </xf>
    <xf numFmtId="0" fontId="14" fillId="0" borderId="43" xfId="2" applyFont="1" applyBorder="1" applyAlignment="1">
      <alignment horizontal="right" wrapText="1" readingOrder="2"/>
    </xf>
    <xf numFmtId="0" fontId="14" fillId="0" borderId="43" xfId="2" applyFont="1" applyBorder="1" applyAlignment="1">
      <alignment horizontal="right" readingOrder="2"/>
    </xf>
    <xf numFmtId="0" fontId="8" fillId="0" borderId="43" xfId="2" applyFont="1" applyBorder="1" applyAlignment="1">
      <alignment horizontal="right" readingOrder="2"/>
    </xf>
    <xf numFmtId="0" fontId="8" fillId="0" borderId="44" xfId="2" applyFont="1" applyBorder="1" applyAlignment="1">
      <alignment horizontal="right" readingOrder="2"/>
    </xf>
    <xf numFmtId="0" fontId="8" fillId="2" borderId="45" xfId="0" applyFont="1" applyFill="1" applyBorder="1" applyAlignment="1">
      <alignment horizontal="right" vertical="center" wrapText="1"/>
    </xf>
    <xf numFmtId="164" fontId="8" fillId="2" borderId="46" xfId="1" applyNumberFormat="1" applyFont="1" applyFill="1" applyBorder="1" applyAlignment="1">
      <alignment horizontal="center" vertical="center"/>
    </xf>
    <xf numFmtId="0" fontId="14" fillId="0" borderId="47" xfId="0" applyFont="1" applyBorder="1" applyAlignment="1">
      <alignment horizontal="right" vertical="center" wrapText="1"/>
    </xf>
    <xf numFmtId="0" fontId="14" fillId="0" borderId="44" xfId="0" applyFont="1" applyBorder="1" applyAlignment="1">
      <alignment horizontal="right" vertical="center" wrapText="1"/>
    </xf>
    <xf numFmtId="164" fontId="14" fillId="2" borderId="48" xfId="2" applyNumberFormat="1" applyFont="1" applyFill="1" applyBorder="1"/>
    <xf numFmtId="164" fontId="14" fillId="2" borderId="49" xfId="2" applyNumberFormat="1" applyFont="1" applyFill="1" applyBorder="1"/>
    <xf numFmtId="164" fontId="17" fillId="2" borderId="50" xfId="3" applyNumberFormat="1" applyFont="1" applyFill="1" applyBorder="1" applyAlignment="1"/>
    <xf numFmtId="164" fontId="14" fillId="2" borderId="46" xfId="1" applyNumberFormat="1" applyFont="1" applyFill="1" applyBorder="1" applyAlignment="1">
      <alignment horizontal="center" vertical="center"/>
    </xf>
    <xf numFmtId="164" fontId="14" fillId="2" borderId="51" xfId="1" applyNumberFormat="1" applyFont="1" applyFill="1" applyBorder="1" applyAlignment="1">
      <alignment horizontal="center" vertical="center"/>
    </xf>
    <xf numFmtId="0" fontId="8" fillId="2" borderId="35" xfId="0" applyFont="1" applyFill="1" applyBorder="1"/>
    <xf numFmtId="0" fontId="8" fillId="2" borderId="45" xfId="0" applyFont="1" applyFill="1" applyBorder="1"/>
    <xf numFmtId="0" fontId="18" fillId="0" borderId="47" xfId="0" applyFont="1" applyBorder="1" applyAlignment="1">
      <alignment horizontal="center" vertical="center" wrapText="1" readingOrder="1"/>
    </xf>
    <xf numFmtId="0" fontId="18" fillId="0" borderId="44" xfId="0" applyFont="1" applyBorder="1" applyAlignment="1">
      <alignment horizontal="center" vertical="center" wrapText="1" readingOrder="1"/>
    </xf>
    <xf numFmtId="0" fontId="9" fillId="2" borderId="55" xfId="0" applyFont="1" applyFill="1" applyBorder="1" applyAlignment="1">
      <alignment vertical="center"/>
    </xf>
    <xf numFmtId="0" fontId="8" fillId="2" borderId="56" xfId="0" applyFont="1" applyFill="1" applyBorder="1" applyAlignment="1">
      <alignment horizontal="right" vertical="center" wrapText="1"/>
    </xf>
    <xf numFmtId="0" fontId="16" fillId="0" borderId="5" xfId="2" applyFont="1" applyBorder="1" applyAlignment="1">
      <alignment vertical="center" wrapText="1" readingOrder="2"/>
    </xf>
    <xf numFmtId="0" fontId="8" fillId="0" borderId="57" xfId="0" applyFont="1" applyBorder="1"/>
    <xf numFmtId="0" fontId="8" fillId="0" borderId="5" xfId="0" applyFont="1" applyBorder="1"/>
    <xf numFmtId="0" fontId="8" fillId="0" borderId="37" xfId="0" applyFont="1" applyBorder="1"/>
    <xf numFmtId="164" fontId="17" fillId="2" borderId="41" xfId="3" applyNumberFormat="1" applyFont="1" applyFill="1" applyBorder="1" applyAlignment="1"/>
    <xf numFmtId="164" fontId="17" fillId="2" borderId="23" xfId="3" applyNumberFormat="1" applyFont="1" applyFill="1" applyBorder="1" applyAlignment="1"/>
    <xf numFmtId="0" fontId="6" fillId="4" borderId="58" xfId="2" applyFont="1" applyFill="1" applyBorder="1" applyAlignment="1">
      <alignment horizontal="center" vertical="center" readingOrder="2"/>
    </xf>
    <xf numFmtId="0" fontId="14" fillId="0" borderId="59" xfId="0" applyFont="1" applyBorder="1"/>
    <xf numFmtId="0" fontId="14" fillId="0" borderId="60" xfId="0" applyFont="1" applyBorder="1"/>
    <xf numFmtId="0" fontId="14" fillId="0" borderId="24" xfId="0" applyFont="1" applyBorder="1"/>
    <xf numFmtId="0" fontId="8" fillId="0" borderId="20" xfId="2" applyFont="1" applyBorder="1"/>
    <xf numFmtId="0" fontId="8" fillId="2" borderId="22" xfId="2" applyFont="1" applyFill="1" applyBorder="1" applyAlignment="1">
      <alignment horizontal="right" vertical="center" wrapText="1"/>
    </xf>
    <xf numFmtId="0" fontId="8" fillId="2" borderId="9" xfId="2" applyFont="1" applyFill="1" applyBorder="1" applyAlignment="1">
      <alignment horizontal="right" vertical="center" wrapText="1"/>
    </xf>
    <xf numFmtId="0" fontId="16" fillId="2" borderId="9" xfId="2" applyFont="1" applyFill="1" applyBorder="1" applyAlignment="1">
      <alignment vertical="center" wrapText="1" readingOrder="2"/>
    </xf>
    <xf numFmtId="0" fontId="16" fillId="2" borderId="38" xfId="2" applyFont="1" applyFill="1" applyBorder="1" applyAlignment="1">
      <alignment vertical="center" wrapText="1" readingOrder="2"/>
    </xf>
    <xf numFmtId="164" fontId="14" fillId="2" borderId="21" xfId="1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6" fillId="2" borderId="34" xfId="0" applyFont="1" applyFill="1" applyBorder="1" applyAlignment="1">
      <alignment horizontal="right"/>
    </xf>
    <xf numFmtId="0" fontId="4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right" vertical="top" wrapText="1"/>
    </xf>
    <xf numFmtId="0" fontId="10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2" borderId="8" xfId="2" applyFont="1" applyFill="1" applyBorder="1" applyAlignment="1">
      <alignment horizontal="right" vertical="center"/>
    </xf>
    <xf numFmtId="0" fontId="6" fillId="2" borderId="61" xfId="0" applyFont="1" applyFill="1" applyBorder="1" applyAlignment="1">
      <alignment horizontal="left"/>
    </xf>
    <xf numFmtId="0" fontId="6" fillId="2" borderId="52" xfId="0" applyFont="1" applyFill="1" applyBorder="1" applyAlignment="1">
      <alignment horizontal="left"/>
    </xf>
    <xf numFmtId="0" fontId="6" fillId="2" borderId="53" xfId="0" applyFont="1" applyFill="1" applyBorder="1" applyAlignment="1">
      <alignment horizontal="left"/>
    </xf>
    <xf numFmtId="0" fontId="6" fillId="2" borderId="31" xfId="0" applyFont="1" applyFill="1" applyBorder="1" applyAlignment="1">
      <alignment horizontal="center"/>
    </xf>
    <xf numFmtId="0" fontId="6" fillId="2" borderId="52" xfId="0" applyFont="1" applyFill="1" applyBorder="1" applyAlignment="1">
      <alignment horizontal="center"/>
    </xf>
    <xf numFmtId="0" fontId="6" fillId="2" borderId="54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32" xfId="0" applyNumberFormat="1" applyFont="1" applyFill="1" applyBorder="1" applyAlignment="1">
      <alignment horizontal="center"/>
    </xf>
    <xf numFmtId="164" fontId="2" fillId="2" borderId="33" xfId="0" applyNumberFormat="1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164" fontId="14" fillId="2" borderId="28" xfId="1" applyNumberFormat="1" applyFont="1" applyFill="1" applyBorder="1" applyAlignment="1">
      <alignment horizontal="center" vertical="center"/>
    </xf>
    <xf numFmtId="164" fontId="14" fillId="2" borderId="18" xfId="1" applyNumberFormat="1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164" fontId="2" fillId="2" borderId="27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</cellXfs>
  <cellStyles count="4">
    <cellStyle name="Currency" xfId="1" builtinId="4"/>
    <cellStyle name="Currency 3" xfId="3" xr:uid="{00000000-0005-0000-0000-000001000000}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19051</xdr:rowOff>
    </xdr:from>
    <xdr:to>
      <xdr:col>0</xdr:col>
      <xdr:colOff>1057274</xdr:colOff>
      <xdr:row>2</xdr:row>
      <xdr:rowOff>409575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014101" y="19051"/>
          <a:ext cx="1028700" cy="1047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2"/>
  <sheetViews>
    <sheetView rightToLeft="1" tabSelected="1" topLeftCell="A40" workbookViewId="0">
      <selection activeCell="G54" sqref="G54"/>
    </sheetView>
  </sheetViews>
  <sheetFormatPr defaultRowHeight="15" x14ac:dyDescent="0.25"/>
  <cols>
    <col min="1" max="1" width="14.25" style="5" customWidth="1"/>
    <col min="2" max="2" width="41.125" style="5" bestFit="1" customWidth="1"/>
    <col min="3" max="3" width="14.25" style="5" bestFit="1" customWidth="1"/>
    <col min="4" max="4" width="13.5" style="5" customWidth="1"/>
    <col min="5" max="5" width="11.875" style="5" customWidth="1"/>
    <col min="6" max="6" width="13.875" style="5" customWidth="1"/>
    <col min="7" max="16384" width="9" style="5"/>
  </cols>
  <sheetData>
    <row r="1" spans="1:7" customFormat="1" ht="20.25" customHeight="1" x14ac:dyDescent="0.2">
      <c r="A1" s="1"/>
      <c r="B1" s="1"/>
      <c r="C1" s="1"/>
      <c r="D1" s="1"/>
      <c r="E1" s="1"/>
      <c r="F1" s="2">
        <v>2</v>
      </c>
    </row>
    <row r="2" spans="1:7" customFormat="1" ht="31.5" customHeight="1" x14ac:dyDescent="0.3">
      <c r="A2" s="1"/>
      <c r="B2" s="111" t="s">
        <v>0</v>
      </c>
      <c r="C2" s="111"/>
      <c r="D2" s="1"/>
      <c r="E2" s="1"/>
      <c r="F2" s="1"/>
    </row>
    <row r="3" spans="1:7" customFormat="1" ht="33.75" customHeight="1" x14ac:dyDescent="0.2">
      <c r="A3" s="3"/>
      <c r="B3" s="112" t="s">
        <v>74</v>
      </c>
      <c r="C3" s="112"/>
      <c r="D3" s="3"/>
      <c r="E3" s="3"/>
      <c r="F3" s="4"/>
    </row>
    <row r="4" spans="1:7" ht="26.25" x14ac:dyDescent="0.4">
      <c r="A4" s="118" t="s">
        <v>73</v>
      </c>
      <c r="B4" s="118"/>
      <c r="C4" s="118"/>
      <c r="D4" s="118"/>
      <c r="E4" s="118"/>
      <c r="F4" s="118"/>
      <c r="G4" s="118"/>
    </row>
    <row r="5" spans="1:7" ht="13.5" customHeight="1" thickBot="1" x14ac:dyDescent="0.35">
      <c r="A5" s="113"/>
      <c r="B5" s="113"/>
      <c r="C5" s="113"/>
      <c r="D5" s="6"/>
    </row>
    <row r="6" spans="1:7" s="32" customFormat="1" ht="20.100000000000001" customHeight="1" thickBot="1" x14ac:dyDescent="0.3">
      <c r="A6" s="110" t="s">
        <v>1</v>
      </c>
      <c r="B6" s="114"/>
      <c r="C6" s="115"/>
      <c r="D6" s="110" t="s">
        <v>2</v>
      </c>
      <c r="E6" s="116"/>
      <c r="F6" s="117"/>
    </row>
    <row r="7" spans="1:7" s="32" customFormat="1" ht="20.100000000000001" customHeight="1" thickBot="1" x14ac:dyDescent="0.3">
      <c r="A7" s="120" t="s">
        <v>48</v>
      </c>
      <c r="B7" s="121"/>
      <c r="C7" s="122"/>
      <c r="D7" s="123"/>
      <c r="E7" s="124"/>
      <c r="F7" s="125"/>
    </row>
    <row r="8" spans="1:7" ht="15" customHeight="1" x14ac:dyDescent="0.25"/>
    <row r="9" spans="1:7" ht="4.5" customHeight="1" thickBot="1" x14ac:dyDescent="0.3"/>
    <row r="10" spans="1:7" customFormat="1" ht="19.5" thickBot="1" x14ac:dyDescent="0.25">
      <c r="A10" s="126" t="s">
        <v>72</v>
      </c>
      <c r="B10" s="127"/>
      <c r="C10" s="127"/>
      <c r="D10" s="128">
        <f>E46+D61+D77+D92+D85</f>
        <v>0</v>
      </c>
      <c r="E10" s="129"/>
    </row>
    <row r="11" spans="1:7" ht="15" customHeight="1" x14ac:dyDescent="0.3">
      <c r="A11" s="8" t="s">
        <v>3</v>
      </c>
    </row>
    <row r="12" spans="1:7" ht="9.75" customHeight="1" thickBot="1" x14ac:dyDescent="0.3"/>
    <row r="13" spans="1:7" ht="16.5" thickBot="1" x14ac:dyDescent="0.3">
      <c r="A13" s="10" t="s">
        <v>4</v>
      </c>
      <c r="B13" s="10" t="s">
        <v>5</v>
      </c>
      <c r="C13" s="51" t="s">
        <v>6</v>
      </c>
      <c r="D13" s="66" t="s">
        <v>7</v>
      </c>
      <c r="E13" s="61" t="s">
        <v>8</v>
      </c>
      <c r="F13" s="11" t="s">
        <v>9</v>
      </c>
    </row>
    <row r="14" spans="1:7" s="7" customFormat="1" ht="31.5" customHeight="1" x14ac:dyDescent="0.25">
      <c r="A14" s="12">
        <v>302030963</v>
      </c>
      <c r="B14" s="13" t="s">
        <v>10</v>
      </c>
      <c r="C14" s="52"/>
      <c r="D14" s="67"/>
      <c r="E14" s="62">
        <f>100*1.01</f>
        <v>101</v>
      </c>
      <c r="F14" s="49">
        <f>E14*D14</f>
        <v>0</v>
      </c>
    </row>
    <row r="15" spans="1:7" s="7" customFormat="1" ht="15.75" x14ac:dyDescent="0.25">
      <c r="A15" s="12">
        <v>302031380</v>
      </c>
      <c r="B15" s="14" t="s">
        <v>58</v>
      </c>
      <c r="C15" s="53"/>
      <c r="D15" s="68"/>
      <c r="E15" s="63">
        <f>103*1.01</f>
        <v>104.03</v>
      </c>
      <c r="F15" s="15">
        <f t="shared" ref="F15:F45" si="0">E15*D15</f>
        <v>0</v>
      </c>
    </row>
    <row r="16" spans="1:7" s="7" customFormat="1" ht="15.75" x14ac:dyDescent="0.25">
      <c r="A16" s="16">
        <v>302031410</v>
      </c>
      <c r="B16" s="14" t="s">
        <v>11</v>
      </c>
      <c r="C16" s="53"/>
      <c r="D16" s="68"/>
      <c r="E16" s="63">
        <f>819*1.01</f>
        <v>827.19</v>
      </c>
      <c r="F16" s="15">
        <f t="shared" si="0"/>
        <v>0</v>
      </c>
    </row>
    <row r="17" spans="1:6" s="7" customFormat="1" ht="15.75" x14ac:dyDescent="0.25">
      <c r="A17" s="16">
        <v>302031423</v>
      </c>
      <c r="B17" s="14" t="s">
        <v>12</v>
      </c>
      <c r="C17" s="53"/>
      <c r="D17" s="68"/>
      <c r="E17" s="63">
        <f>789.75*1.01</f>
        <v>797.64750000000004</v>
      </c>
      <c r="F17" s="15">
        <f t="shared" si="0"/>
        <v>0</v>
      </c>
    </row>
    <row r="18" spans="1:6" x14ac:dyDescent="0.25">
      <c r="A18" s="17">
        <v>302200155</v>
      </c>
      <c r="B18" s="18" t="s">
        <v>13</v>
      </c>
      <c r="C18" s="54"/>
      <c r="D18" s="69"/>
      <c r="E18" s="63">
        <v>186</v>
      </c>
      <c r="F18" s="15">
        <f t="shared" si="0"/>
        <v>0</v>
      </c>
    </row>
    <row r="19" spans="1:6" s="32" customFormat="1" ht="15.75" x14ac:dyDescent="0.25">
      <c r="A19" s="17">
        <v>302030918</v>
      </c>
      <c r="B19" s="14" t="s">
        <v>77</v>
      </c>
      <c r="C19" s="54"/>
      <c r="D19" s="70"/>
      <c r="E19" s="64">
        <v>47</v>
      </c>
      <c r="F19" s="15">
        <f t="shared" si="0"/>
        <v>0</v>
      </c>
    </row>
    <row r="20" spans="1:6" s="32" customFormat="1" ht="27" x14ac:dyDescent="0.25">
      <c r="A20" s="91">
        <v>302030080</v>
      </c>
      <c r="B20" s="92" t="s">
        <v>76</v>
      </c>
      <c r="C20" s="54"/>
      <c r="D20" s="70"/>
      <c r="E20" s="64">
        <v>24</v>
      </c>
      <c r="F20" s="15">
        <f t="shared" si="0"/>
        <v>0</v>
      </c>
    </row>
    <row r="21" spans="1:6" x14ac:dyDescent="0.25">
      <c r="A21" s="17">
        <v>302020247</v>
      </c>
      <c r="B21" s="119" t="s">
        <v>14</v>
      </c>
      <c r="C21" s="55" t="s">
        <v>15</v>
      </c>
      <c r="D21" s="71"/>
      <c r="E21" s="63">
        <v>660</v>
      </c>
      <c r="F21" s="15">
        <f t="shared" si="0"/>
        <v>0</v>
      </c>
    </row>
    <row r="22" spans="1:6" x14ac:dyDescent="0.25">
      <c r="A22" s="17">
        <v>302020058</v>
      </c>
      <c r="B22" s="119"/>
      <c r="C22" s="56" t="s">
        <v>16</v>
      </c>
      <c r="D22" s="72"/>
      <c r="E22" s="63">
        <v>921</v>
      </c>
      <c r="F22" s="15">
        <f t="shared" si="0"/>
        <v>0</v>
      </c>
    </row>
    <row r="23" spans="1:6" x14ac:dyDescent="0.25">
      <c r="A23" s="17">
        <v>302021231</v>
      </c>
      <c r="B23" s="119"/>
      <c r="C23" s="56" t="s">
        <v>17</v>
      </c>
      <c r="D23" s="72"/>
      <c r="E23" s="63">
        <v>1173</v>
      </c>
      <c r="F23" s="15">
        <f t="shared" si="0"/>
        <v>0</v>
      </c>
    </row>
    <row r="24" spans="1:6" x14ac:dyDescent="0.25">
      <c r="A24" s="17">
        <v>302021244</v>
      </c>
      <c r="B24" s="119"/>
      <c r="C24" s="56" t="s">
        <v>18</v>
      </c>
      <c r="D24" s="72"/>
      <c r="E24" s="63">
        <v>1427</v>
      </c>
      <c r="F24" s="15">
        <f t="shared" si="0"/>
        <v>0</v>
      </c>
    </row>
    <row r="25" spans="1:6" x14ac:dyDescent="0.25">
      <c r="A25" s="17">
        <v>302020221</v>
      </c>
      <c r="B25" s="119" t="s">
        <v>19</v>
      </c>
      <c r="C25" s="55" t="s">
        <v>20</v>
      </c>
      <c r="D25" s="71"/>
      <c r="E25" s="63">
        <v>535</v>
      </c>
      <c r="F25" s="15">
        <f t="shared" si="0"/>
        <v>0</v>
      </c>
    </row>
    <row r="26" spans="1:6" x14ac:dyDescent="0.25">
      <c r="A26" s="17">
        <v>302020175</v>
      </c>
      <c r="B26" s="119"/>
      <c r="C26" s="56" t="s">
        <v>21</v>
      </c>
      <c r="D26" s="72"/>
      <c r="E26" s="63">
        <v>830</v>
      </c>
      <c r="F26" s="15">
        <f t="shared" si="0"/>
        <v>0</v>
      </c>
    </row>
    <row r="27" spans="1:6" x14ac:dyDescent="0.25">
      <c r="A27" s="17">
        <v>302020120</v>
      </c>
      <c r="B27" s="119"/>
      <c r="C27" s="56" t="s">
        <v>22</v>
      </c>
      <c r="D27" s="72"/>
      <c r="E27" s="63">
        <v>1063</v>
      </c>
      <c r="F27" s="15">
        <f t="shared" si="0"/>
        <v>0</v>
      </c>
    </row>
    <row r="28" spans="1:6" x14ac:dyDescent="0.25">
      <c r="A28" s="17">
        <v>302020003</v>
      </c>
      <c r="B28" s="119"/>
      <c r="C28" s="56" t="s">
        <v>23</v>
      </c>
      <c r="D28" s="72"/>
      <c r="E28" s="63">
        <v>1290</v>
      </c>
      <c r="F28" s="15">
        <f t="shared" si="0"/>
        <v>0</v>
      </c>
    </row>
    <row r="29" spans="1:6" x14ac:dyDescent="0.25">
      <c r="A29" s="17">
        <v>302020234</v>
      </c>
      <c r="B29" s="119"/>
      <c r="C29" s="56" t="s">
        <v>24</v>
      </c>
      <c r="D29" s="72"/>
      <c r="E29" s="63">
        <v>1712</v>
      </c>
      <c r="F29" s="15">
        <f t="shared" si="0"/>
        <v>0</v>
      </c>
    </row>
    <row r="30" spans="1:6" ht="15" customHeight="1" x14ac:dyDescent="0.25">
      <c r="A30" s="17">
        <v>302040070</v>
      </c>
      <c r="B30" s="145" t="s">
        <v>25</v>
      </c>
      <c r="C30" s="57" t="s">
        <v>26</v>
      </c>
      <c r="D30" s="73"/>
      <c r="E30" s="63">
        <v>543</v>
      </c>
      <c r="F30" s="15">
        <f t="shared" si="0"/>
        <v>0</v>
      </c>
    </row>
    <row r="31" spans="1:6" x14ac:dyDescent="0.25">
      <c r="A31" s="17">
        <v>302040067</v>
      </c>
      <c r="B31" s="119"/>
      <c r="C31" s="58" t="s">
        <v>27</v>
      </c>
      <c r="D31" s="74"/>
      <c r="E31" s="63">
        <v>896</v>
      </c>
      <c r="F31" s="15">
        <f t="shared" si="0"/>
        <v>0</v>
      </c>
    </row>
    <row r="32" spans="1:6" x14ac:dyDescent="0.25">
      <c r="A32" s="17">
        <v>302041790</v>
      </c>
      <c r="B32" s="119"/>
      <c r="C32" s="58" t="s">
        <v>28</v>
      </c>
      <c r="D32" s="74"/>
      <c r="E32" s="63">
        <v>896</v>
      </c>
      <c r="F32" s="15">
        <f t="shared" si="0"/>
        <v>0</v>
      </c>
    </row>
    <row r="33" spans="1:6" x14ac:dyDescent="0.25">
      <c r="A33" s="17">
        <v>302040953</v>
      </c>
      <c r="B33" s="119"/>
      <c r="C33" s="58" t="s">
        <v>29</v>
      </c>
      <c r="D33" s="74"/>
      <c r="E33" s="63">
        <v>992</v>
      </c>
      <c r="F33" s="15">
        <f t="shared" si="0"/>
        <v>0</v>
      </c>
    </row>
    <row r="34" spans="1:6" x14ac:dyDescent="0.25">
      <c r="A34" s="17">
        <v>302040908</v>
      </c>
      <c r="B34" s="119"/>
      <c r="C34" s="58" t="s">
        <v>30</v>
      </c>
      <c r="D34" s="74"/>
      <c r="E34" s="63">
        <v>992</v>
      </c>
      <c r="F34" s="15">
        <f t="shared" si="0"/>
        <v>0</v>
      </c>
    </row>
    <row r="35" spans="1:6" x14ac:dyDescent="0.25">
      <c r="A35" s="17">
        <v>302040966</v>
      </c>
      <c r="B35" s="119"/>
      <c r="C35" s="58" t="s">
        <v>31</v>
      </c>
      <c r="D35" s="74"/>
      <c r="E35" s="63">
        <v>1170</v>
      </c>
      <c r="F35" s="15">
        <f t="shared" si="0"/>
        <v>0</v>
      </c>
    </row>
    <row r="36" spans="1:6" ht="30" x14ac:dyDescent="0.25">
      <c r="A36" s="17">
        <v>302040344</v>
      </c>
      <c r="B36" s="20" t="s">
        <v>32</v>
      </c>
      <c r="C36" s="54"/>
      <c r="D36" s="69"/>
      <c r="E36" s="63">
        <v>570</v>
      </c>
      <c r="F36" s="15">
        <f t="shared" si="0"/>
        <v>0</v>
      </c>
    </row>
    <row r="37" spans="1:6" ht="15" customHeight="1" x14ac:dyDescent="0.25">
      <c r="A37" s="17">
        <v>302040894</v>
      </c>
      <c r="B37" s="145" t="s">
        <v>33</v>
      </c>
      <c r="C37" s="59" t="s">
        <v>34</v>
      </c>
      <c r="D37" s="75"/>
      <c r="E37" s="63">
        <v>450</v>
      </c>
      <c r="F37" s="15">
        <f t="shared" si="0"/>
        <v>0</v>
      </c>
    </row>
    <row r="38" spans="1:6" ht="15" customHeight="1" x14ac:dyDescent="0.25">
      <c r="A38" s="17"/>
      <c r="B38" s="145"/>
      <c r="C38" s="59">
        <v>120</v>
      </c>
      <c r="D38" s="75"/>
      <c r="E38" s="63">
        <v>450</v>
      </c>
      <c r="F38" s="15">
        <f t="shared" si="0"/>
        <v>0</v>
      </c>
    </row>
    <row r="39" spans="1:6" x14ac:dyDescent="0.25">
      <c r="A39" s="17">
        <v>302040878</v>
      </c>
      <c r="B39" s="145"/>
      <c r="C39" s="59" t="s">
        <v>75</v>
      </c>
      <c r="D39" s="75"/>
      <c r="E39" s="63">
        <v>567</v>
      </c>
      <c r="F39" s="15">
        <f t="shared" si="0"/>
        <v>0</v>
      </c>
    </row>
    <row r="40" spans="1:6" x14ac:dyDescent="0.25">
      <c r="A40" s="17">
        <v>302042146</v>
      </c>
      <c r="B40" s="145"/>
      <c r="C40" s="59" t="s">
        <v>35</v>
      </c>
      <c r="D40" s="75"/>
      <c r="E40" s="63">
        <v>615</v>
      </c>
      <c r="F40" s="15">
        <f t="shared" si="0"/>
        <v>0</v>
      </c>
    </row>
    <row r="41" spans="1:6" x14ac:dyDescent="0.25">
      <c r="A41" s="17">
        <v>302040911</v>
      </c>
      <c r="B41" s="145"/>
      <c r="C41" s="59" t="s">
        <v>36</v>
      </c>
      <c r="D41" s="75"/>
      <c r="E41" s="63">
        <v>780</v>
      </c>
      <c r="F41" s="15">
        <f t="shared" si="0"/>
        <v>0</v>
      </c>
    </row>
    <row r="42" spans="1:6" ht="27.75" x14ac:dyDescent="0.25">
      <c r="A42" s="38">
        <v>302061262</v>
      </c>
      <c r="B42" s="19" t="s">
        <v>59</v>
      </c>
      <c r="C42" s="60"/>
      <c r="D42" s="76"/>
      <c r="E42" s="63">
        <f>200*1.01</f>
        <v>202</v>
      </c>
      <c r="F42" s="15">
        <f t="shared" si="0"/>
        <v>0</v>
      </c>
    </row>
    <row r="43" spans="1:6" ht="27.75" x14ac:dyDescent="0.25">
      <c r="A43" s="38">
        <v>302062357</v>
      </c>
      <c r="B43" s="19" t="s">
        <v>60</v>
      </c>
      <c r="C43" s="60"/>
      <c r="D43" s="76"/>
      <c r="E43" s="63">
        <v>223</v>
      </c>
      <c r="F43" s="15">
        <f t="shared" si="0"/>
        <v>0</v>
      </c>
    </row>
    <row r="44" spans="1:6" ht="27.75" x14ac:dyDescent="0.25">
      <c r="A44" s="38">
        <v>302060223</v>
      </c>
      <c r="B44" s="19" t="s">
        <v>61</v>
      </c>
      <c r="C44" s="60"/>
      <c r="D44" s="76"/>
      <c r="E44" s="63">
        <v>166</v>
      </c>
      <c r="F44" s="15">
        <f t="shared" si="0"/>
        <v>0</v>
      </c>
    </row>
    <row r="45" spans="1:6" ht="28.5" thickBot="1" x14ac:dyDescent="0.3">
      <c r="A45" s="38">
        <v>302061275</v>
      </c>
      <c r="B45" s="19" t="s">
        <v>62</v>
      </c>
      <c r="C45" s="60"/>
      <c r="D45" s="77"/>
      <c r="E45" s="65">
        <v>166</v>
      </c>
      <c r="F45" s="50">
        <f t="shared" si="0"/>
        <v>0</v>
      </c>
    </row>
    <row r="46" spans="1:6" ht="16.5" customHeight="1" thickBot="1" x14ac:dyDescent="0.35">
      <c r="A46" s="130" t="s">
        <v>9</v>
      </c>
      <c r="B46" s="130"/>
      <c r="C46" s="130"/>
      <c r="D46" s="136"/>
      <c r="E46" s="134">
        <f>SUM(F14:F45)</f>
        <v>0</v>
      </c>
      <c r="F46" s="135"/>
    </row>
    <row r="47" spans="1:6" ht="3.75" customHeight="1" x14ac:dyDescent="0.25"/>
    <row r="48" spans="1:6" customFormat="1" ht="20.25" x14ac:dyDescent="0.3">
      <c r="A48" s="8" t="s">
        <v>63</v>
      </c>
    </row>
    <row r="49" spans="1:5" customFormat="1" thickBot="1" x14ac:dyDescent="0.25"/>
    <row r="50" spans="1:5" s="32" customFormat="1" ht="16.5" thickBot="1" x14ac:dyDescent="0.25">
      <c r="A50" s="43" t="s">
        <v>41</v>
      </c>
      <c r="B50" s="44" t="s">
        <v>42</v>
      </c>
      <c r="C50" s="44" t="s">
        <v>7</v>
      </c>
      <c r="D50" s="44" t="s">
        <v>38</v>
      </c>
      <c r="E50" s="45" t="s">
        <v>9</v>
      </c>
    </row>
    <row r="51" spans="1:5" s="32" customFormat="1" ht="15.75" x14ac:dyDescent="0.2">
      <c r="A51" s="46">
        <v>302031654</v>
      </c>
      <c r="B51" s="52" t="s">
        <v>64</v>
      </c>
      <c r="C51" s="80"/>
      <c r="D51" s="79">
        <v>521</v>
      </c>
      <c r="E51" s="42">
        <f t="shared" ref="E51:E60" si="1">D51*C51</f>
        <v>0</v>
      </c>
    </row>
    <row r="52" spans="1:5" s="32" customFormat="1" ht="15.75" x14ac:dyDescent="0.2">
      <c r="A52" s="47">
        <v>302031641</v>
      </c>
      <c r="B52" s="53" t="s">
        <v>65</v>
      </c>
      <c r="C52" s="70"/>
      <c r="D52" s="64">
        <v>450</v>
      </c>
      <c r="E52" s="39">
        <f t="shared" si="1"/>
        <v>0</v>
      </c>
    </row>
    <row r="53" spans="1:5" s="32" customFormat="1" ht="21" customHeight="1" x14ac:dyDescent="0.2">
      <c r="A53" s="47">
        <v>302030729</v>
      </c>
      <c r="B53" s="53" t="s">
        <v>83</v>
      </c>
      <c r="C53" s="70"/>
      <c r="D53" s="64">
        <v>206</v>
      </c>
      <c r="E53" s="39">
        <f t="shared" si="1"/>
        <v>0</v>
      </c>
    </row>
    <row r="54" spans="1:5" s="32" customFormat="1" ht="21" customHeight="1" x14ac:dyDescent="0.2">
      <c r="A54" s="47">
        <v>302030934</v>
      </c>
      <c r="B54" s="53" t="s">
        <v>84</v>
      </c>
      <c r="C54" s="70"/>
      <c r="D54" s="64">
        <v>195</v>
      </c>
      <c r="E54" s="39">
        <f t="shared" si="1"/>
        <v>0</v>
      </c>
    </row>
    <row r="55" spans="1:5" s="32" customFormat="1" ht="30" x14ac:dyDescent="0.2">
      <c r="A55" s="47">
        <v>302040461</v>
      </c>
      <c r="B55" s="53" t="s">
        <v>71</v>
      </c>
      <c r="C55" s="70"/>
      <c r="D55" s="64">
        <v>2113</v>
      </c>
      <c r="E55" s="39">
        <f t="shared" si="1"/>
        <v>0</v>
      </c>
    </row>
    <row r="56" spans="1:5" s="32" customFormat="1" ht="15.75" x14ac:dyDescent="0.2">
      <c r="A56" s="47">
        <v>302066935</v>
      </c>
      <c r="B56" s="53" t="s">
        <v>66</v>
      </c>
      <c r="C56" s="70"/>
      <c r="D56" s="64">
        <v>530</v>
      </c>
      <c r="E56" s="39">
        <f t="shared" si="1"/>
        <v>0</v>
      </c>
    </row>
    <row r="57" spans="1:5" s="32" customFormat="1" ht="15.75" x14ac:dyDescent="0.2">
      <c r="A57" s="47">
        <v>302066065</v>
      </c>
      <c r="B57" s="53" t="s">
        <v>67</v>
      </c>
      <c r="C57" s="70"/>
      <c r="D57" s="64">
        <v>700</v>
      </c>
      <c r="E57" s="39">
        <f t="shared" si="1"/>
        <v>0</v>
      </c>
    </row>
    <row r="58" spans="1:5" s="32" customFormat="1" ht="30" x14ac:dyDescent="0.2">
      <c r="A58" s="47">
        <v>302061608</v>
      </c>
      <c r="B58" s="53" t="s">
        <v>68</v>
      </c>
      <c r="C58" s="70"/>
      <c r="D58" s="64">
        <v>1086</v>
      </c>
      <c r="E58" s="39">
        <f t="shared" si="1"/>
        <v>0</v>
      </c>
    </row>
    <row r="59" spans="1:5" s="32" customFormat="1" ht="30" x14ac:dyDescent="0.2">
      <c r="A59" s="47">
        <v>302060773</v>
      </c>
      <c r="B59" s="53" t="s">
        <v>69</v>
      </c>
      <c r="C59" s="70"/>
      <c r="D59" s="64">
        <v>992</v>
      </c>
      <c r="E59" s="39">
        <f t="shared" si="1"/>
        <v>0</v>
      </c>
    </row>
    <row r="60" spans="1:5" s="32" customFormat="1" ht="30.75" thickBot="1" x14ac:dyDescent="0.25">
      <c r="A60" s="48">
        <v>302068362</v>
      </c>
      <c r="B60" s="78" t="s">
        <v>70</v>
      </c>
      <c r="C60" s="81"/>
      <c r="D60" s="64">
        <v>862</v>
      </c>
      <c r="E60" s="37">
        <f t="shared" si="1"/>
        <v>0</v>
      </c>
    </row>
    <row r="61" spans="1:5" s="32" customFormat="1" ht="16.5" thickBot="1" x14ac:dyDescent="0.25">
      <c r="A61" s="137" t="s">
        <v>9</v>
      </c>
      <c r="B61" s="138"/>
      <c r="C61" s="139"/>
      <c r="D61" s="140">
        <f>SUM(E51:E60)</f>
        <v>0</v>
      </c>
      <c r="E61" s="141"/>
    </row>
    <row r="62" spans="1:5" ht="20.25" x14ac:dyDescent="0.3">
      <c r="A62" s="8" t="s">
        <v>37</v>
      </c>
    </row>
    <row r="63" spans="1:5" ht="8.25" customHeight="1" thickBot="1" x14ac:dyDescent="0.3"/>
    <row r="64" spans="1:5" ht="33.75" customHeight="1" thickBot="1" x14ac:dyDescent="0.3">
      <c r="A64" s="99" t="s">
        <v>4</v>
      </c>
      <c r="B64" s="99" t="s">
        <v>5</v>
      </c>
      <c r="C64" s="99" t="s">
        <v>7</v>
      </c>
      <c r="D64" s="21" t="s">
        <v>38</v>
      </c>
      <c r="E64" s="22" t="s">
        <v>9</v>
      </c>
    </row>
    <row r="65" spans="1:9" ht="27.75" x14ac:dyDescent="0.25">
      <c r="A65" s="103">
        <v>306061332</v>
      </c>
      <c r="B65" s="104" t="s">
        <v>51</v>
      </c>
      <c r="C65" s="100"/>
      <c r="D65" s="82">
        <v>2030.78</v>
      </c>
      <c r="E65" s="23">
        <f>D65*C65</f>
        <v>0</v>
      </c>
    </row>
    <row r="66" spans="1:9" ht="27.75" x14ac:dyDescent="0.25">
      <c r="A66" s="17">
        <v>306061299</v>
      </c>
      <c r="B66" s="105" t="s">
        <v>52</v>
      </c>
      <c r="C66" s="101"/>
      <c r="D66" s="83">
        <v>2120.46</v>
      </c>
      <c r="E66" s="24">
        <f t="shared" ref="E66:E76" si="2">D66*C66</f>
        <v>0</v>
      </c>
    </row>
    <row r="67" spans="1:9" ht="27.75" x14ac:dyDescent="0.25">
      <c r="A67" s="17">
        <v>306061316</v>
      </c>
      <c r="B67" s="105" t="s">
        <v>53</v>
      </c>
      <c r="C67" s="101"/>
      <c r="D67" s="83">
        <v>2667.98</v>
      </c>
      <c r="E67" s="24">
        <f t="shared" si="2"/>
        <v>0</v>
      </c>
    </row>
    <row r="68" spans="1:9" ht="27.75" x14ac:dyDescent="0.25">
      <c r="A68" s="17">
        <v>306061303</v>
      </c>
      <c r="B68" s="105" t="s">
        <v>54</v>
      </c>
      <c r="C68" s="101"/>
      <c r="D68" s="83">
        <v>2928.7599999999998</v>
      </c>
      <c r="E68" s="24">
        <f t="shared" si="2"/>
        <v>0</v>
      </c>
    </row>
    <row r="69" spans="1:9" ht="27.75" x14ac:dyDescent="0.25">
      <c r="A69" s="17">
        <v>306061329</v>
      </c>
      <c r="B69" s="105" t="s">
        <v>55</v>
      </c>
      <c r="C69" s="101"/>
      <c r="D69" s="83">
        <v>3556.52</v>
      </c>
      <c r="E69" s="24">
        <f t="shared" si="2"/>
        <v>0</v>
      </c>
    </row>
    <row r="70" spans="1:9" ht="27.75" x14ac:dyDescent="0.25">
      <c r="A70" s="17">
        <v>306061286</v>
      </c>
      <c r="B70" s="105" t="s">
        <v>56</v>
      </c>
      <c r="C70" s="101"/>
      <c r="D70" s="83">
        <v>4255.08</v>
      </c>
      <c r="E70" s="24">
        <f t="shared" si="2"/>
        <v>0</v>
      </c>
    </row>
    <row r="71" spans="1:9" ht="27.75" x14ac:dyDescent="0.25">
      <c r="A71" s="17">
        <v>306061273</v>
      </c>
      <c r="B71" s="105" t="s">
        <v>57</v>
      </c>
      <c r="C71" s="101"/>
      <c r="D71" s="83">
        <v>5931.86</v>
      </c>
      <c r="E71" s="24">
        <f t="shared" si="2"/>
        <v>0</v>
      </c>
    </row>
    <row r="72" spans="1:9" ht="20.100000000000001" customHeight="1" x14ac:dyDescent="0.25">
      <c r="A72" s="93">
        <v>406240228</v>
      </c>
      <c r="B72" s="106" t="s">
        <v>39</v>
      </c>
      <c r="C72" s="101"/>
      <c r="D72" s="84">
        <v>295</v>
      </c>
      <c r="E72" s="25">
        <f t="shared" si="2"/>
        <v>0</v>
      </c>
    </row>
    <row r="73" spans="1:9" ht="20.100000000000001" customHeight="1" x14ac:dyDescent="0.25">
      <c r="A73" s="93">
        <v>406220264</v>
      </c>
      <c r="B73" s="106" t="s">
        <v>78</v>
      </c>
      <c r="C73" s="101"/>
      <c r="D73" s="97">
        <v>520</v>
      </c>
      <c r="E73" s="15">
        <f t="shared" si="2"/>
        <v>0</v>
      </c>
      <c r="F73" s="94"/>
    </row>
    <row r="74" spans="1:9" ht="20.100000000000001" customHeight="1" x14ac:dyDescent="0.25">
      <c r="A74" s="95">
        <v>306068009</v>
      </c>
      <c r="B74" s="106" t="s">
        <v>79</v>
      </c>
      <c r="C74" s="101"/>
      <c r="D74" s="97">
        <v>133</v>
      </c>
      <c r="E74" s="15">
        <f t="shared" si="2"/>
        <v>0</v>
      </c>
      <c r="F74" s="94"/>
    </row>
    <row r="75" spans="1:9" ht="20.100000000000001" customHeight="1" x14ac:dyDescent="0.25">
      <c r="A75" s="95">
        <v>406040141</v>
      </c>
      <c r="B75" s="106" t="s">
        <v>80</v>
      </c>
      <c r="C75" s="101"/>
      <c r="D75" s="97">
        <v>1000</v>
      </c>
      <c r="E75" s="15">
        <f t="shared" si="2"/>
        <v>0</v>
      </c>
      <c r="F75" s="94"/>
    </row>
    <row r="76" spans="1:9" ht="20.100000000000001" customHeight="1" thickBot="1" x14ac:dyDescent="0.3">
      <c r="A76" s="96">
        <v>406220121</v>
      </c>
      <c r="B76" s="107" t="s">
        <v>81</v>
      </c>
      <c r="C76" s="102"/>
      <c r="D76" s="98">
        <v>680</v>
      </c>
      <c r="E76" s="50">
        <f t="shared" si="2"/>
        <v>0</v>
      </c>
      <c r="F76" s="94"/>
    </row>
    <row r="77" spans="1:9" s="7" customFormat="1" ht="20.100000000000001" customHeight="1" thickBot="1" x14ac:dyDescent="0.3">
      <c r="A77" s="142"/>
      <c r="B77" s="142"/>
      <c r="C77" s="142"/>
      <c r="D77" s="143">
        <f>SUM(E65:E76)</f>
        <v>0</v>
      </c>
      <c r="E77" s="144"/>
    </row>
    <row r="78" spans="1:9" ht="5.25" customHeight="1" x14ac:dyDescent="0.25">
      <c r="G78" s="7"/>
      <c r="H78" s="7"/>
      <c r="I78" s="7"/>
    </row>
    <row r="79" spans="1:9" ht="20.25" x14ac:dyDescent="0.3">
      <c r="A79" s="8" t="s">
        <v>40</v>
      </c>
      <c r="G79" s="7"/>
      <c r="H79" s="7"/>
      <c r="I79" s="7"/>
    </row>
    <row r="80" spans="1:9" ht="8.25" customHeight="1" thickBot="1" x14ac:dyDescent="0.3">
      <c r="G80" s="7"/>
      <c r="H80" s="7"/>
      <c r="I80" s="7"/>
    </row>
    <row r="81" spans="1:9" ht="30.75" customHeight="1" thickBot="1" x14ac:dyDescent="0.3">
      <c r="A81" s="41" t="s">
        <v>41</v>
      </c>
      <c r="B81" s="26" t="s">
        <v>42</v>
      </c>
      <c r="C81" s="26" t="s">
        <v>7</v>
      </c>
      <c r="D81" s="27" t="s">
        <v>38</v>
      </c>
      <c r="E81" s="28" t="s">
        <v>9</v>
      </c>
    </row>
    <row r="82" spans="1:9" s="7" customFormat="1" ht="20.100000000000001" customHeight="1" x14ac:dyDescent="0.25">
      <c r="A82" s="109">
        <v>304080366</v>
      </c>
      <c r="B82" s="52" t="s">
        <v>43</v>
      </c>
      <c r="C82" s="80"/>
      <c r="D82" s="108">
        <v>1420</v>
      </c>
      <c r="E82" s="42">
        <f>D82*C82</f>
        <v>0</v>
      </c>
      <c r="G82"/>
      <c r="H82"/>
      <c r="I82"/>
    </row>
    <row r="83" spans="1:9" s="7" customFormat="1" ht="20.100000000000001" customHeight="1" x14ac:dyDescent="0.25">
      <c r="A83" s="12">
        <v>310045553</v>
      </c>
      <c r="B83" s="53" t="s">
        <v>44</v>
      </c>
      <c r="C83" s="70"/>
      <c r="D83" s="40">
        <v>1880</v>
      </c>
      <c r="E83" s="39">
        <f>D83*C83</f>
        <v>0</v>
      </c>
      <c r="G83"/>
      <c r="H83"/>
      <c r="I83"/>
    </row>
    <row r="84" spans="1:9" s="7" customFormat="1" ht="20.100000000000001" customHeight="1" thickBot="1" x14ac:dyDescent="0.3">
      <c r="A84" s="35">
        <v>304089994</v>
      </c>
      <c r="B84" s="78" t="s">
        <v>82</v>
      </c>
      <c r="C84" s="81"/>
      <c r="D84" s="36">
        <v>5300</v>
      </c>
      <c r="E84" s="37">
        <f>D84*C84</f>
        <v>0</v>
      </c>
      <c r="G84"/>
      <c r="H84"/>
      <c r="I84"/>
    </row>
    <row r="85" spans="1:9" s="7" customFormat="1" ht="20.100000000000001" customHeight="1" thickBot="1" x14ac:dyDescent="0.3">
      <c r="A85" s="146"/>
      <c r="B85" s="147"/>
      <c r="C85" s="148"/>
      <c r="D85" s="149">
        <f>SUM(E82:E84)</f>
        <v>0</v>
      </c>
      <c r="E85" s="150"/>
      <c r="G85"/>
      <c r="H85"/>
      <c r="I85"/>
    </row>
    <row r="86" spans="1:9" ht="3" customHeight="1" x14ac:dyDescent="0.25">
      <c r="G86"/>
      <c r="H86"/>
      <c r="I86"/>
    </row>
    <row r="87" spans="1:9" customFormat="1" ht="20.25" x14ac:dyDescent="0.3">
      <c r="A87" s="8" t="s">
        <v>45</v>
      </c>
      <c r="G87" s="7"/>
      <c r="H87" s="7"/>
      <c r="I87" s="7"/>
    </row>
    <row r="88" spans="1:9" customFormat="1" ht="3" customHeight="1" thickBot="1" x14ac:dyDescent="0.3">
      <c r="G88" s="5"/>
      <c r="H88" s="5"/>
      <c r="I88" s="5"/>
    </row>
    <row r="89" spans="1:9" customFormat="1" ht="32.25" thickBot="1" x14ac:dyDescent="0.3">
      <c r="A89" s="9" t="s">
        <v>41</v>
      </c>
      <c r="B89" s="29" t="s">
        <v>5</v>
      </c>
      <c r="C89" s="29" t="s">
        <v>46</v>
      </c>
      <c r="D89" s="29" t="s">
        <v>47</v>
      </c>
      <c r="E89" s="30" t="s">
        <v>9</v>
      </c>
      <c r="G89" s="5"/>
      <c r="H89" s="5"/>
      <c r="I89" s="5"/>
    </row>
    <row r="90" spans="1:9" customFormat="1" ht="15.75" x14ac:dyDescent="0.25">
      <c r="A90" s="33">
        <v>302100271</v>
      </c>
      <c r="B90" s="87" t="s">
        <v>49</v>
      </c>
      <c r="C90" s="89"/>
      <c r="D90" s="85">
        <v>190</v>
      </c>
      <c r="E90" s="34">
        <f>D90*C90</f>
        <v>0</v>
      </c>
      <c r="G90" s="5"/>
      <c r="H90" s="5"/>
      <c r="I90" s="5"/>
    </row>
    <row r="91" spans="1:9" customFormat="1" ht="16.5" thickBot="1" x14ac:dyDescent="0.3">
      <c r="A91" s="35">
        <v>302100297</v>
      </c>
      <c r="B91" s="88" t="s">
        <v>50</v>
      </c>
      <c r="C91" s="90"/>
      <c r="D91" s="86">
        <v>30</v>
      </c>
      <c r="E91" s="31">
        <f>D91*C91</f>
        <v>0</v>
      </c>
      <c r="G91" s="5"/>
      <c r="H91" s="5"/>
      <c r="I91" s="5"/>
    </row>
    <row r="92" spans="1:9" s="7" customFormat="1" ht="20.100000000000001" customHeight="1" thickBot="1" x14ac:dyDescent="0.3">
      <c r="A92" s="130"/>
      <c r="B92" s="130"/>
      <c r="C92" s="131"/>
      <c r="D92" s="132">
        <f>SUM(E90:E91)</f>
        <v>0</v>
      </c>
      <c r="E92" s="133"/>
      <c r="G92" s="5"/>
      <c r="H92" s="5"/>
      <c r="I92" s="5"/>
    </row>
  </sheetData>
  <sheetProtection algorithmName="SHA-512" hashValue="90oI7Hkime8n0fuXgfw9gwtxzx0jBPnmqzlfzB6rBfxyjMi6hxg4vY03IafBYjuVs7Siq/ZHXssHkp/ZmE0Atw==" saltValue="XHicCJ0mDUijaPHGxckI4w==" spinCount="100000" sheet="1" objects="1" scenarios="1"/>
  <protectedRanges>
    <protectedRange sqref="C65:C72" name="טווח10"/>
    <protectedRange sqref="C19:D20" name="טווח2_1_2"/>
    <protectedRange sqref="C51:C61" name="טווח2_1_1"/>
    <protectedRange sqref="D14:D18 D21:D41" name="טווח2"/>
    <protectedRange sqref="C82:C83" name="טווח4"/>
    <protectedRange sqref="B6:C6" name="טווח1_2"/>
    <protectedRange sqref="D6:F7" name="טווח6_1"/>
    <protectedRange sqref="C90:C91" name="טווח5_1"/>
    <protectedRange sqref="C84" name="טווח2_2"/>
    <protectedRange sqref="D42:D45" name="טווח2_1"/>
    <protectedRange sqref="F73:F76" name="טווח4_1"/>
    <protectedRange sqref="C73:C76" name="טווח4_2"/>
  </protectedRanges>
  <mergeCells count="24">
    <mergeCell ref="B25:B29"/>
    <mergeCell ref="B30:B35"/>
    <mergeCell ref="B37:B41"/>
    <mergeCell ref="A85:C85"/>
    <mergeCell ref="D85:E85"/>
    <mergeCell ref="A92:C92"/>
    <mergeCell ref="D92:E92"/>
    <mergeCell ref="E46:F46"/>
    <mergeCell ref="A46:D46"/>
    <mergeCell ref="A61:C61"/>
    <mergeCell ref="D61:E61"/>
    <mergeCell ref="A77:C77"/>
    <mergeCell ref="D77:E77"/>
    <mergeCell ref="B21:B24"/>
    <mergeCell ref="A7:C7"/>
    <mergeCell ref="D7:F7"/>
    <mergeCell ref="A10:C10"/>
    <mergeCell ref="D10:E10"/>
    <mergeCell ref="B2:C2"/>
    <mergeCell ref="B3:C3"/>
    <mergeCell ref="A5:C5"/>
    <mergeCell ref="B6:C6"/>
    <mergeCell ref="E6:F6"/>
    <mergeCell ref="A4:G4"/>
  </mergeCells>
  <pageMargins left="0.25" right="0.25" top="0.39" bottom="0.41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ישיבות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גוטרמן דינה</dc:creator>
  <cp:lastModifiedBy>עיריית בני ברק רכש</cp:lastModifiedBy>
  <dcterms:created xsi:type="dcterms:W3CDTF">2024-07-10T08:16:27Z</dcterms:created>
  <dcterms:modified xsi:type="dcterms:W3CDTF">2026-06-03T13:22:47Z</dcterms:modified>
</cp:coreProperties>
</file>